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říl 16 dod 6 JR 14-15" sheetId="1" r:id="rId1"/>
    <sheet name="Příl 14" sheetId="2" state="hidden" r:id="rId2"/>
    <sheet name="List2" sheetId="3" state="hidden" r:id="rId3"/>
    <sheet name="List3" sheetId="4" state="hidden" r:id="rId4"/>
    <sheet name="Sestava kompatibility" sheetId="5" state="hidden" r:id="rId5"/>
    <sheet name="podklady k dop 18.8." sheetId="6" state="hidden" r:id="rId6"/>
    <sheet name="List1" sheetId="7" state="hidden" r:id="rId7"/>
  </sheets>
  <definedNames>
    <definedName name="_xlnm.Print_Area" localSheetId="1">'Příl 14'!$A$1:$F$27</definedName>
  </definedNames>
  <calcPr fullCalcOnLoad="1"/>
</workbook>
</file>

<file path=xl/sharedStrings.xml><?xml version="1.0" encoding="utf-8"?>
<sst xmlns="http://schemas.openxmlformats.org/spreadsheetml/2006/main" count="174" uniqueCount="93">
  <si>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</si>
  <si>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</si>
  <si>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</si>
  <si>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</si>
  <si>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</si>
  <si>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</si>
  <si>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</si>
  <si>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</si>
  <si>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</si>
  <si>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Řijen</t>
  </si>
  <si>
    <t>Listopad</t>
  </si>
  <si>
    <t>Prosinec</t>
  </si>
  <si>
    <t>Uvolněná částka v daném měsíci</t>
  </si>
  <si>
    <t>Uvolněná částka kumulovaně od počátku roku</t>
  </si>
  <si>
    <t>Návrh rozdělení dotací na velkou smlouvu s ČD v roce 2007</t>
  </si>
  <si>
    <t>Částka 24 793 000 Kč - krácení dle UV č. 342/2007</t>
  </si>
  <si>
    <t>3 335 000 000 - 24 793 000 = 3 310 200 000</t>
  </si>
  <si>
    <t>zaokrouhlení</t>
  </si>
  <si>
    <t>Suma nedoplatků</t>
  </si>
  <si>
    <t>Smlouva o závazku veřejné služby v drážní osobní dopravě ve veřejném zájmu na zajištění dopravních potřeb státuna období od 1.1.2010 do konce platnosti JŘ pro období 2018/19</t>
  </si>
  <si>
    <t>- Dodatek č.5 -</t>
  </si>
  <si>
    <t>v úseku</t>
  </si>
  <si>
    <t>Praha - H.Lideč st.hr.</t>
  </si>
  <si>
    <t>120, 121, 122, 123, 124, 125, 126, 127, 220, 221, 222, 223.</t>
  </si>
  <si>
    <t>72, 73, 74, 75, 76, 77.</t>
  </si>
  <si>
    <t>Praha - Přerov - Otrokovice</t>
  </si>
  <si>
    <t>Praha - Přerov - St.Město u U.H.</t>
  </si>
  <si>
    <t>560, 561.</t>
  </si>
  <si>
    <t>550, 551.</t>
  </si>
  <si>
    <t>Praha - Ústí n.L.</t>
  </si>
  <si>
    <t>601.</t>
  </si>
  <si>
    <t>Praha - Pardubice - Brno</t>
  </si>
  <si>
    <t>Bohumín - Žilina</t>
  </si>
  <si>
    <t>440, 441.</t>
  </si>
  <si>
    <t>Praha - Břeclav st.hr.</t>
  </si>
  <si>
    <t>Břeclav - Bohumín</t>
  </si>
  <si>
    <t>Břeclav - Hodonín</t>
  </si>
  <si>
    <t>816, 817.</t>
  </si>
  <si>
    <t>70, 71, 76, 77, 78, 79.</t>
  </si>
  <si>
    <t xml:space="preserve">70, 71, 78, 79, 172, 173. </t>
  </si>
  <si>
    <t>od 15.6.2014 na vlacích**</t>
  </si>
  <si>
    <t>od 1.9.2014 na vlacích**</t>
  </si>
  <si>
    <t>102, 103, 104, 105, 530, 531.</t>
  </si>
  <si>
    <t>176, 379 (mimo sobotu), 573 (jen v sobotu), 876, 877.</t>
  </si>
  <si>
    <t>nasazena na počtu vlaků*</t>
  </si>
  <si>
    <t>* stav ke dni podpisu dodatku, garantované počty podle článku č. Xa. Smlouvy. V případě, že vlak v konkrétní den podle JŘ nejede, snižuje se v tento den i počet nasazených vozidel ř.380.</t>
  </si>
  <si>
    <t>Odpisy</t>
  </si>
  <si>
    <t>Náklady celkem</t>
  </si>
  <si>
    <t>Náklady spojené s pořízením lokomotiv ř. 380 nasazených v dálkové dopravě v ZVS v období platnosti JŘ 2013/14</t>
  </si>
  <si>
    <t>Lokomotivy ř. 380</t>
  </si>
  <si>
    <t>od 20.5.2014 na vlacích**</t>
  </si>
  <si>
    <t>od 1.8.2014 na vlacích **</t>
  </si>
  <si>
    <t>176, 570, 571, 573 (jen v sobotu),877 (mimo sobotu).</t>
  </si>
  <si>
    <t>176, 570, 571, 573 (jen v sobotu), 877 (mimo sobotu).</t>
  </si>
  <si>
    <t>Sestava kompatibility pro 16 příl 16 dod.č.5 sml ZVS na r. 2014 -nasazení 380 a naklady.xls</t>
  </si>
  <si>
    <t>Spustit: 30.5.2014 13:01</t>
  </si>
  <si>
    <t>Následující funkce sešitu nejsou podporovány dřívějšími verzemi aplikace Excel. V případě otevření sešitu v dřívější verzi aplikace Excel nebo v případě uložení sešitu v dřívějším formátu souborů může dojít ke ztrátě nebo omezení uvedených funkcí.</t>
  </si>
  <si>
    <t>Nevýznamná ztráta věrnosti</t>
  </si>
  <si>
    <t>Počet výskytů</t>
  </si>
  <si>
    <t>Verze</t>
  </si>
  <si>
    <t>Některé buňky nebo styly tohoto sešitu obsahují formátování, které není ve vybraném formátu souborů podporováno. Tyto formáty budou převedeny na nejbližší odpovídající formát, který je k dispozici.</t>
  </si>
  <si>
    <t>Excel 97–2003</t>
  </si>
  <si>
    <t>176, 570, 571, 572 (mimo neděli), 573, 877 (mimo sobotu).</t>
  </si>
  <si>
    <t>100, 101, 102, 103, 104, 105, 530, 531.</t>
  </si>
  <si>
    <t>Případné jiné změny této přílohy podléhají písemnému souhlasu objednatele.</t>
  </si>
  <si>
    <t xml:space="preserve">** není-li uvedeno omezení v závorce, hn.vozidla 380 jsou nasazována každý den podle omezení jízdy příslušného vlaku. Termíny změny nasazení mohou být operativně posunuty na základě písemného oznámení objednateli. </t>
  </si>
  <si>
    <t>Finanční náklady</t>
  </si>
  <si>
    <t>Příloha č.16 - Nasazení lokomotiv řady 380 v JŘ 2013/2014</t>
  </si>
  <si>
    <t>od 10.8.2014 na vlacích **</t>
  </si>
  <si>
    <r>
      <t xml:space="preserve">70, 71, 76, 77, 78, 79, </t>
    </r>
    <r>
      <rPr>
        <sz val="10"/>
        <color indexed="10"/>
        <rFont val="Arial"/>
        <family val="2"/>
      </rPr>
      <t>379 (jen v sobotu).</t>
    </r>
  </si>
  <si>
    <r>
      <t>100, 101, 102</t>
    </r>
    <r>
      <rPr>
        <sz val="10"/>
        <color indexed="10"/>
        <rFont val="Arial"/>
        <family val="2"/>
      </rPr>
      <t xml:space="preserve"> (jen v sobotu a neděli)</t>
    </r>
    <r>
      <rPr>
        <sz val="10"/>
        <rFont val="Arial"/>
        <family val="2"/>
      </rPr>
      <t>, 103</t>
    </r>
    <r>
      <rPr>
        <sz val="10"/>
        <color indexed="10"/>
        <rFont val="Arial"/>
        <family val="2"/>
      </rPr>
      <t xml:space="preserve"> (jen v sobotu a neděli)</t>
    </r>
    <r>
      <rPr>
        <sz val="10"/>
        <rFont val="Arial"/>
        <family val="2"/>
      </rPr>
      <t>, 104, 105, 530, 531.</t>
    </r>
  </si>
  <si>
    <t>Původní plán:</t>
  </si>
  <si>
    <t>Aktuální plán :</t>
  </si>
  <si>
    <t>Břeclav st.hr.- Bohumín</t>
  </si>
  <si>
    <t>100, 101, 102, 103, 104, 105.</t>
  </si>
  <si>
    <t>530, 531, 532, 533.</t>
  </si>
  <si>
    <t>816 (četnost 303 dní), 817 (četnost 303 dní)</t>
  </si>
  <si>
    <t>120 (četnost 362 dní), 121 (četnost 362 dní), 122, 123, 220,  221, 222, 223.</t>
  </si>
  <si>
    <t>601 (četnost 248 dní)</t>
  </si>
  <si>
    <t>Praha - Lanžhot st.hr.</t>
  </si>
  <si>
    <t xml:space="preserve">Praha - Břeclav </t>
  </si>
  <si>
    <t>570 (četnost 303 dní), 571 (četnost 303 dní)</t>
  </si>
  <si>
    <t>170, 171, 172, 173, 174, 175, 177, 274, 275, 378.</t>
  </si>
  <si>
    <t>176, 575 (četnost 61 dní), 877 (četnost 303 dní)</t>
  </si>
  <si>
    <t>550 (četnost 361 dní), 551 (četnost 361 dní).</t>
  </si>
  <si>
    <t>Brno - Lanžhot st.hr.</t>
  </si>
  <si>
    <t>270, 271.</t>
  </si>
  <si>
    <t>Břeclav - Lanžhot st.hr.</t>
  </si>
  <si>
    <t>278 (četnost 100 dní), 279 (četnost 100 dní)</t>
  </si>
  <si>
    <t>- Dodatek č.6 -</t>
  </si>
  <si>
    <t>Příloha č.16 - Nasazení lokomotiv řady 380 v JŘ 2014/2015</t>
  </si>
  <si>
    <t xml:space="preserve">** není-li uvedeno omezení četnosti jízdy v závorce, hn.vozidla 380 jsou nasazována každý den podle omezení jízdy příslušného vlaku.  </t>
  </si>
  <si>
    <t>Čísla vlaků s uvedením případného omezení četnosti jízdy a nasazení lok.380 za období jízdního řádu**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</si>
</sst>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,,&quot; mil. Kč&quot;"/>
  </numFmts>
  <fonts count="49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5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right" wrapText="1" indent="1"/>
    </xf>
    <xf numFmtId="3" fontId="1" fillId="0" borderId="0" xfId="0" applyNumberFormat="1" applyFont="1" applyFill="1" applyBorder="1" applyAlignment="1">
      <alignment horizontal="left"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left" wrapText="1"/>
    </xf>
    <xf numFmtId="0" fontId="0" fillId="0" borderId="10" xfId="0" applyFont="1" applyBorder="1" applyAlignment="1">
      <alignment horizontal="center"/>
    </xf>
    <xf numFmtId="167" fontId="47" fillId="0" borderId="10" xfId="0" applyNumberFormat="1" applyFont="1" applyBorder="1" applyAlignment="1">
      <alignment horizontal="center"/>
    </xf>
    <xf numFmtId="167" fontId="48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3" fontId="1" fillId="0" borderId="0" xfId="0" applyNumberFormat="1" applyFont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167" fontId="47" fillId="0" borderId="0" xfId="0" applyNumberFormat="1" applyFont="1" applyBorder="1" applyAlignment="1">
      <alignment horizontal="center"/>
    </xf>
    <xf numFmtId="167" fontId="4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3" fontId="0" fillId="0" borderId="19" xfId="0" applyNumberFormat="1" applyFont="1" applyFill="1" applyBorder="1" applyAlignment="1">
      <alignment horizontal="left" vertical="center" wrapText="1"/>
    </xf>
    <xf numFmtId="3" fontId="0" fillId="0" borderId="20" xfId="0" applyNumberFormat="1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47" fillId="0" borderId="24" xfId="0" applyFont="1" applyBorder="1" applyAlignment="1">
      <alignment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49" fontId="4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2</xdr:col>
      <xdr:colOff>1962150</xdr:colOff>
      <xdr:row>25</xdr:row>
      <xdr:rowOff>161925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05825"/>
          <a:ext cx="44958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zoomScalePageLayoutView="0" workbookViewId="0" topLeftCell="A1">
      <selection activeCell="C9" sqref="C9"/>
    </sheetView>
  </sheetViews>
  <sheetFormatPr defaultColWidth="9.140625" defaultRowHeight="12.75"/>
  <cols>
    <col min="1" max="1" width="23.421875" style="5" customWidth="1"/>
    <col min="2" max="2" width="14.57421875" style="5" customWidth="1"/>
    <col min="3" max="3" width="44.00390625" style="13" customWidth="1"/>
    <col min="4" max="4" width="12.7109375" style="0" bestFit="1" customWidth="1"/>
    <col min="5" max="5" width="11.00390625" style="0" bestFit="1" customWidth="1"/>
    <col min="6" max="6" width="18.421875" style="0" customWidth="1"/>
    <col min="7" max="7" width="11.140625" style="0" bestFit="1" customWidth="1"/>
    <col min="8" max="8" width="10.00390625" style="0" bestFit="1" customWidth="1"/>
  </cols>
  <sheetData>
    <row r="1" spans="1:3" ht="12.75">
      <c r="A1" s="65" t="s">
        <v>19</v>
      </c>
      <c r="B1" s="65"/>
      <c r="C1" s="65"/>
    </row>
    <row r="2" spans="1:3" ht="15.75" customHeight="1">
      <c r="A2" s="65"/>
      <c r="B2" s="65"/>
      <c r="C2" s="65"/>
    </row>
    <row r="3" spans="1:3" ht="15.75" customHeight="1">
      <c r="A3" s="66" t="s">
        <v>89</v>
      </c>
      <c r="B3" s="67"/>
      <c r="C3" s="67"/>
    </row>
    <row r="4" spans="1:6" ht="36" customHeight="1">
      <c r="A4" s="68" t="s">
        <v>90</v>
      </c>
      <c r="B4" s="69"/>
      <c r="C4" s="69"/>
      <c r="D4" s="6"/>
      <c r="E4" s="5"/>
      <c r="F4" s="5"/>
    </row>
    <row r="5" ht="13.5" thickBot="1">
      <c r="D5" s="4"/>
    </row>
    <row r="6" spans="1:4" ht="39.75" customHeight="1">
      <c r="A6" s="50" t="s">
        <v>21</v>
      </c>
      <c r="B6" s="51" t="s">
        <v>44</v>
      </c>
      <c r="C6" s="52" t="s">
        <v>92</v>
      </c>
      <c r="D6" s="4"/>
    </row>
    <row r="7" spans="1:4" s="11" customFormat="1" ht="39.75" customHeight="1">
      <c r="A7" s="53" t="s">
        <v>80</v>
      </c>
      <c r="B7" s="30">
        <v>2</v>
      </c>
      <c r="C7" s="54" t="s">
        <v>81</v>
      </c>
      <c r="D7" s="10"/>
    </row>
    <row r="8" spans="1:4" s="11" customFormat="1" ht="39.75" customHeight="1">
      <c r="A8" s="53" t="s">
        <v>79</v>
      </c>
      <c r="B8" s="30">
        <v>10</v>
      </c>
      <c r="C8" s="54" t="s">
        <v>82</v>
      </c>
      <c r="D8" s="10"/>
    </row>
    <row r="9" spans="1:4" s="11" customFormat="1" ht="39.75" customHeight="1">
      <c r="A9" s="53" t="s">
        <v>85</v>
      </c>
      <c r="B9" s="30">
        <v>2</v>
      </c>
      <c r="C9" s="54" t="s">
        <v>86</v>
      </c>
      <c r="D9" s="10"/>
    </row>
    <row r="10" spans="1:4" s="11" customFormat="1" ht="39.75" customHeight="1">
      <c r="A10" s="53" t="s">
        <v>87</v>
      </c>
      <c r="B10" s="30">
        <v>2</v>
      </c>
      <c r="C10" s="54" t="s">
        <v>88</v>
      </c>
      <c r="D10" s="10"/>
    </row>
    <row r="11" spans="1:4" s="11" customFormat="1" ht="39.75" customHeight="1">
      <c r="A11" s="53" t="s">
        <v>22</v>
      </c>
      <c r="B11" s="30">
        <v>8</v>
      </c>
      <c r="C11" s="55" t="s">
        <v>77</v>
      </c>
      <c r="D11" s="10"/>
    </row>
    <row r="12" spans="1:4" s="11" customFormat="1" ht="39.75" customHeight="1">
      <c r="A12" s="53" t="s">
        <v>25</v>
      </c>
      <c r="B12" s="30">
        <v>2</v>
      </c>
      <c r="C12" s="55" t="s">
        <v>84</v>
      </c>
      <c r="D12" s="10"/>
    </row>
    <row r="13" spans="1:4" s="11" customFormat="1" ht="39.75" customHeight="1">
      <c r="A13" s="53" t="s">
        <v>29</v>
      </c>
      <c r="B13" s="30">
        <v>1</v>
      </c>
      <c r="C13" s="55" t="s">
        <v>78</v>
      </c>
      <c r="D13" s="10"/>
    </row>
    <row r="14" spans="1:4" s="11" customFormat="1" ht="39.75" customHeight="1">
      <c r="A14" s="53" t="s">
        <v>31</v>
      </c>
      <c r="B14" s="30">
        <v>2</v>
      </c>
      <c r="C14" s="55" t="s">
        <v>83</v>
      </c>
      <c r="D14" s="10"/>
    </row>
    <row r="15" spans="1:4" s="11" customFormat="1" ht="39.75" customHeight="1">
      <c r="A15" s="53" t="s">
        <v>73</v>
      </c>
      <c r="B15" s="30">
        <v>6</v>
      </c>
      <c r="C15" s="55" t="s">
        <v>74</v>
      </c>
      <c r="D15" s="10"/>
    </row>
    <row r="16" spans="1:4" s="11" customFormat="1" ht="39.75" customHeight="1">
      <c r="A16" s="53" t="s">
        <v>35</v>
      </c>
      <c r="B16" s="30">
        <v>4</v>
      </c>
      <c r="C16" s="55" t="s">
        <v>75</v>
      </c>
      <c r="D16" s="10"/>
    </row>
    <row r="17" spans="1:7" s="11" customFormat="1" ht="39.75" customHeight="1" thickBot="1">
      <c r="A17" s="56" t="s">
        <v>36</v>
      </c>
      <c r="B17" s="57">
        <v>2</v>
      </c>
      <c r="C17" s="58" t="s">
        <v>76</v>
      </c>
      <c r="D17" s="10"/>
      <c r="G17" s="10"/>
    </row>
    <row r="18" spans="1:8" s="18" customFormat="1" ht="14.25">
      <c r="A18" s="14"/>
      <c r="B18" s="14"/>
      <c r="C18" s="16"/>
      <c r="D18" s="17"/>
      <c r="H18" s="19"/>
    </row>
    <row r="19" spans="1:6" s="18" customFormat="1" ht="33" customHeight="1">
      <c r="A19" s="70" t="s">
        <v>45</v>
      </c>
      <c r="B19" s="60"/>
      <c r="C19" s="60"/>
      <c r="D19" s="17"/>
      <c r="F19" s="17"/>
    </row>
    <row r="20" spans="1:4" s="18" customFormat="1" ht="10.5" customHeight="1">
      <c r="A20" s="70" t="s">
        <v>91</v>
      </c>
      <c r="B20" s="60"/>
      <c r="C20" s="60"/>
      <c r="D20" s="17"/>
    </row>
    <row r="21" spans="1:4" s="18" customFormat="1" ht="13.5" customHeight="1">
      <c r="A21" s="60"/>
      <c r="B21" s="60"/>
      <c r="C21" s="60"/>
      <c r="D21" s="17"/>
    </row>
    <row r="22" spans="1:6" ht="16.5" customHeight="1">
      <c r="A22" s="59" t="s">
        <v>64</v>
      </c>
      <c r="B22" s="60"/>
      <c r="C22" s="60"/>
      <c r="F22" s="4"/>
    </row>
    <row r="23" spans="1:6" s="18" customFormat="1" ht="11.25" customHeight="1">
      <c r="A23" s="14"/>
      <c r="B23" s="42"/>
      <c r="C23" s="44"/>
      <c r="F23" s="17"/>
    </row>
    <row r="24" spans="1:6" s="18" customFormat="1" ht="35.25" customHeight="1">
      <c r="A24" s="61"/>
      <c r="B24" s="61"/>
      <c r="C24" s="61"/>
      <c r="F24" s="17"/>
    </row>
    <row r="25" spans="1:6" s="18" customFormat="1" ht="18" customHeight="1">
      <c r="A25" s="62"/>
      <c r="B25" s="63"/>
      <c r="C25" s="45"/>
      <c r="F25" s="17"/>
    </row>
    <row r="26" spans="1:3" s="18" customFormat="1" ht="18" customHeight="1">
      <c r="A26" s="64"/>
      <c r="B26" s="63"/>
      <c r="C26" s="46"/>
    </row>
    <row r="27" spans="1:3" s="18" customFormat="1" ht="12.75">
      <c r="A27" s="48"/>
      <c r="B27" s="48"/>
      <c r="C27" s="49"/>
    </row>
  </sheetData>
  <sheetProtection password="CB44" sheet="1" formatCells="0" formatColumns="0" formatRows="0" insertColumns="0" insertRows="0" insertHyperlinks="0" deleteColumns="0" deleteRows="0" sort="0" autoFilter="0" pivotTables="0"/>
  <mergeCells count="9">
    <mergeCell ref="A22:C22"/>
    <mergeCell ref="A24:C24"/>
    <mergeCell ref="A25:B25"/>
    <mergeCell ref="A26:B26"/>
    <mergeCell ref="A1:C2"/>
    <mergeCell ref="A3:C3"/>
    <mergeCell ref="A4:C4"/>
    <mergeCell ref="A19:C19"/>
    <mergeCell ref="A20:C2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7">
      <selection activeCell="A4" sqref="A1:IV16384"/>
    </sheetView>
  </sheetViews>
  <sheetFormatPr defaultColWidth="9.140625" defaultRowHeight="12.75"/>
  <cols>
    <col min="1" max="1" width="23.421875" style="5" customWidth="1"/>
    <col min="2" max="2" width="14.57421875" style="5" customWidth="1"/>
    <col min="3" max="3" width="16.28125" style="0" customWidth="1"/>
    <col min="4" max="4" width="17.140625" style="13" customWidth="1"/>
    <col min="5" max="5" width="16.57421875" style="13" customWidth="1"/>
    <col min="6" max="6" width="15.8515625" style="13" customWidth="1"/>
    <col min="7" max="7" width="12.7109375" style="0" bestFit="1" customWidth="1"/>
    <col min="8" max="8" width="11.00390625" style="0" bestFit="1" customWidth="1"/>
    <col min="9" max="9" width="18.421875" style="0" customWidth="1"/>
    <col min="10" max="10" width="11.140625" style="0" bestFit="1" customWidth="1"/>
    <col min="11" max="11" width="10.00390625" style="0" bestFit="1" customWidth="1"/>
  </cols>
  <sheetData>
    <row r="1" spans="1:6" ht="12.75">
      <c r="A1" s="65" t="s">
        <v>19</v>
      </c>
      <c r="B1" s="65"/>
      <c r="C1" s="65"/>
      <c r="D1" s="65"/>
      <c r="E1" s="65"/>
      <c r="F1" s="65"/>
    </row>
    <row r="2" spans="1:6" ht="15.75" customHeight="1">
      <c r="A2" s="65"/>
      <c r="B2" s="65"/>
      <c r="C2" s="65"/>
      <c r="D2" s="65"/>
      <c r="E2" s="65"/>
      <c r="F2" s="65"/>
    </row>
    <row r="3" spans="1:6" ht="15.75" customHeight="1">
      <c r="A3" s="79" t="s">
        <v>20</v>
      </c>
      <c r="B3" s="67"/>
      <c r="C3" s="67"/>
      <c r="D3" s="67"/>
      <c r="E3" s="67"/>
      <c r="F3" s="67"/>
    </row>
    <row r="4" spans="1:9" ht="52.5" customHeight="1">
      <c r="A4" s="68" t="s">
        <v>67</v>
      </c>
      <c r="B4" s="69"/>
      <c r="C4" s="69"/>
      <c r="D4" s="69"/>
      <c r="E4" s="69"/>
      <c r="F4" s="69"/>
      <c r="G4" s="6"/>
      <c r="H4" s="5"/>
      <c r="I4" s="5"/>
    </row>
    <row r="5" spans="1:9" ht="15" customHeight="1">
      <c r="A5" s="77"/>
      <c r="B5" s="78"/>
      <c r="C5" s="78"/>
      <c r="D5" s="78"/>
      <c r="E5" s="78"/>
      <c r="F5" s="78"/>
      <c r="G5" s="6"/>
      <c r="H5" s="5"/>
      <c r="I5" s="5"/>
    </row>
    <row r="6" spans="1:9" ht="16.5" customHeight="1">
      <c r="A6" s="7"/>
      <c r="B6" s="8"/>
      <c r="C6" s="8"/>
      <c r="D6" s="12"/>
      <c r="E6" s="12"/>
      <c r="F6" s="12"/>
      <c r="G6" s="9"/>
      <c r="H6" s="5"/>
      <c r="I6" s="5"/>
    </row>
    <row r="7" ht="12.75">
      <c r="G7" s="4"/>
    </row>
    <row r="8" spans="1:7" ht="44.25" customHeight="1">
      <c r="A8" s="28" t="s">
        <v>21</v>
      </c>
      <c r="B8" s="28" t="s">
        <v>44</v>
      </c>
      <c r="C8" s="28" t="s">
        <v>50</v>
      </c>
      <c r="D8" s="28" t="s">
        <v>40</v>
      </c>
      <c r="E8" s="28" t="s">
        <v>51</v>
      </c>
      <c r="F8" s="28" t="s">
        <v>41</v>
      </c>
      <c r="G8" s="4"/>
    </row>
    <row r="9" spans="1:7" s="11" customFormat="1" ht="45" customHeight="1">
      <c r="A9" s="29" t="s">
        <v>34</v>
      </c>
      <c r="B9" s="30">
        <v>6</v>
      </c>
      <c r="C9" s="31" t="s">
        <v>24</v>
      </c>
      <c r="D9" s="32" t="s">
        <v>38</v>
      </c>
      <c r="E9" s="32" t="s">
        <v>38</v>
      </c>
      <c r="F9" s="32" t="s">
        <v>39</v>
      </c>
      <c r="G9" s="10"/>
    </row>
    <row r="10" spans="1:7" s="11" customFormat="1" ht="66.75" customHeight="1">
      <c r="A10" s="29" t="s">
        <v>22</v>
      </c>
      <c r="B10" s="30">
        <v>12</v>
      </c>
      <c r="C10" s="31" t="s">
        <v>23</v>
      </c>
      <c r="D10" s="31" t="s">
        <v>23</v>
      </c>
      <c r="E10" s="31" t="s">
        <v>23</v>
      </c>
      <c r="F10" s="31" t="s">
        <v>23</v>
      </c>
      <c r="G10" s="10"/>
    </row>
    <row r="11" spans="1:7" s="11" customFormat="1" ht="45" customHeight="1">
      <c r="A11" s="29" t="s">
        <v>25</v>
      </c>
      <c r="B11" s="30">
        <v>2</v>
      </c>
      <c r="C11" s="31" t="s">
        <v>28</v>
      </c>
      <c r="D11" s="31" t="s">
        <v>28</v>
      </c>
      <c r="E11" s="31" t="s">
        <v>28</v>
      </c>
      <c r="F11" s="31" t="s">
        <v>28</v>
      </c>
      <c r="G11" s="10"/>
    </row>
    <row r="12" spans="1:7" s="11" customFormat="1" ht="45" customHeight="1">
      <c r="A12" s="29" t="s">
        <v>26</v>
      </c>
      <c r="B12" s="30">
        <v>2</v>
      </c>
      <c r="C12" s="31" t="s">
        <v>27</v>
      </c>
      <c r="D12" s="31" t="s">
        <v>27</v>
      </c>
      <c r="E12" s="31" t="s">
        <v>27</v>
      </c>
      <c r="F12" s="31" t="s">
        <v>27</v>
      </c>
      <c r="G12" s="10"/>
    </row>
    <row r="13" spans="1:7" s="11" customFormat="1" ht="45" customHeight="1">
      <c r="A13" s="29" t="s">
        <v>29</v>
      </c>
      <c r="B13" s="30">
        <v>1</v>
      </c>
      <c r="C13" s="31" t="s">
        <v>30</v>
      </c>
      <c r="D13" s="31" t="s">
        <v>30</v>
      </c>
      <c r="E13" s="31" t="s">
        <v>30</v>
      </c>
      <c r="F13" s="31" t="s">
        <v>30</v>
      </c>
      <c r="G13" s="10"/>
    </row>
    <row r="14" spans="1:7" s="11" customFormat="1" ht="69" customHeight="1">
      <c r="A14" s="29" t="s">
        <v>31</v>
      </c>
      <c r="B14" s="30">
        <v>4</v>
      </c>
      <c r="C14" s="31" t="s">
        <v>43</v>
      </c>
      <c r="D14" s="31" t="s">
        <v>62</v>
      </c>
      <c r="E14" s="31" t="s">
        <v>53</v>
      </c>
      <c r="F14" s="31" t="s">
        <v>52</v>
      </c>
      <c r="G14" s="10"/>
    </row>
    <row r="15" spans="1:7" s="11" customFormat="1" ht="45" customHeight="1">
      <c r="A15" s="29" t="s">
        <v>32</v>
      </c>
      <c r="B15" s="30">
        <v>2</v>
      </c>
      <c r="C15" s="31" t="s">
        <v>33</v>
      </c>
      <c r="D15" s="31" t="s">
        <v>33</v>
      </c>
      <c r="E15" s="31" t="s">
        <v>33</v>
      </c>
      <c r="F15" s="31" t="s">
        <v>33</v>
      </c>
      <c r="G15" s="10"/>
    </row>
    <row r="16" spans="1:7" s="11" customFormat="1" ht="45" customHeight="1">
      <c r="A16" s="29" t="s">
        <v>35</v>
      </c>
      <c r="B16" s="30">
        <v>6</v>
      </c>
      <c r="C16" s="31" t="s">
        <v>42</v>
      </c>
      <c r="D16" s="31" t="s">
        <v>63</v>
      </c>
      <c r="E16" s="31" t="s">
        <v>63</v>
      </c>
      <c r="F16" s="31" t="s">
        <v>63</v>
      </c>
      <c r="G16" s="10"/>
    </row>
    <row r="17" spans="1:10" s="11" customFormat="1" ht="45" customHeight="1">
      <c r="A17" s="29" t="s">
        <v>36</v>
      </c>
      <c r="B17" s="30">
        <v>2</v>
      </c>
      <c r="C17" s="31" t="s">
        <v>37</v>
      </c>
      <c r="D17" s="31" t="s">
        <v>37</v>
      </c>
      <c r="E17" s="31" t="s">
        <v>37</v>
      </c>
      <c r="F17" s="31" t="s">
        <v>37</v>
      </c>
      <c r="G17" s="10"/>
      <c r="J17" s="10"/>
    </row>
    <row r="18" spans="1:11" s="18" customFormat="1" ht="14.25">
      <c r="A18" s="14"/>
      <c r="B18" s="14"/>
      <c r="C18" s="15"/>
      <c r="D18" s="16"/>
      <c r="E18" s="16"/>
      <c r="F18" s="16"/>
      <c r="G18" s="17"/>
      <c r="K18" s="19"/>
    </row>
    <row r="19" spans="1:9" s="18" customFormat="1" ht="33" customHeight="1">
      <c r="A19" s="70" t="s">
        <v>45</v>
      </c>
      <c r="B19" s="60"/>
      <c r="C19" s="60"/>
      <c r="D19" s="60"/>
      <c r="E19" s="60"/>
      <c r="F19" s="60"/>
      <c r="G19" s="17"/>
      <c r="I19" s="17"/>
    </row>
    <row r="20" spans="1:7" s="18" customFormat="1" ht="10.5" customHeight="1">
      <c r="A20" s="70" t="s">
        <v>65</v>
      </c>
      <c r="B20" s="60"/>
      <c r="C20" s="60"/>
      <c r="D20" s="60"/>
      <c r="E20" s="60"/>
      <c r="F20" s="60"/>
      <c r="G20" s="17"/>
    </row>
    <row r="21" spans="1:7" s="18" customFormat="1" ht="19.5" customHeight="1">
      <c r="A21" s="60"/>
      <c r="B21" s="60"/>
      <c r="C21" s="60"/>
      <c r="D21" s="60"/>
      <c r="E21" s="60"/>
      <c r="F21" s="60"/>
      <c r="G21" s="17"/>
    </row>
    <row r="22" spans="1:9" ht="24" customHeight="1">
      <c r="A22" s="59" t="s">
        <v>64</v>
      </c>
      <c r="B22" s="60"/>
      <c r="C22" s="60"/>
      <c r="D22" s="60"/>
      <c r="E22" s="60"/>
      <c r="F22" s="60"/>
      <c r="I22" s="4"/>
    </row>
    <row r="23" spans="1:9" ht="28.5" customHeight="1">
      <c r="A23" s="33"/>
      <c r="B23" s="34"/>
      <c r="C23" s="35"/>
      <c r="D23" s="36"/>
      <c r="E23" s="36"/>
      <c r="F23" s="36"/>
      <c r="I23" s="4"/>
    </row>
    <row r="24" spans="1:9" ht="35.25" customHeight="1">
      <c r="A24" s="74" t="s">
        <v>48</v>
      </c>
      <c r="B24" s="75"/>
      <c r="C24" s="75"/>
      <c r="D24" s="75"/>
      <c r="E24" s="75"/>
      <c r="F24" s="76"/>
      <c r="I24" s="4"/>
    </row>
    <row r="25" spans="1:9" ht="18" customHeight="1">
      <c r="A25" s="71"/>
      <c r="B25" s="72"/>
      <c r="C25" s="37" t="s">
        <v>46</v>
      </c>
      <c r="D25" s="37" t="s">
        <v>66</v>
      </c>
      <c r="E25" s="37"/>
      <c r="F25" s="37" t="s">
        <v>47</v>
      </c>
      <c r="I25" s="4"/>
    </row>
    <row r="26" spans="1:6" ht="18" customHeight="1">
      <c r="A26" s="73" t="s">
        <v>49</v>
      </c>
      <c r="B26" s="72"/>
      <c r="C26" s="38">
        <v>90606919.13615279</v>
      </c>
      <c r="D26" s="38">
        <v>97855472.66704503</v>
      </c>
      <c r="E26" s="38"/>
      <c r="F26" s="39">
        <v>188462391.8031978</v>
      </c>
    </row>
  </sheetData>
  <sheetProtection selectLockedCells="1" selectUnlockedCells="1"/>
  <mergeCells count="10">
    <mergeCell ref="A25:B25"/>
    <mergeCell ref="A26:B26"/>
    <mergeCell ref="A24:F24"/>
    <mergeCell ref="A22:F22"/>
    <mergeCell ref="A1:F2"/>
    <mergeCell ref="A4:F4"/>
    <mergeCell ref="A5:F5"/>
    <mergeCell ref="A3:F3"/>
    <mergeCell ref="A20:F21"/>
    <mergeCell ref="A19:F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D19" sqref="D19"/>
    </sheetView>
  </sheetViews>
  <sheetFormatPr defaultColWidth="9.140625" defaultRowHeight="12.75"/>
  <cols>
    <col min="2" max="2" width="12.7109375" style="0" customWidth="1"/>
    <col min="3" max="3" width="14.7109375" style="0" customWidth="1"/>
    <col min="4" max="5" width="12.7109375" style="0" bestFit="1" customWidth="1"/>
    <col min="6" max="6" width="10.00390625" style="0" bestFit="1" customWidth="1"/>
    <col min="7" max="7" width="11.140625" style="0" bestFit="1" customWidth="1"/>
  </cols>
  <sheetData>
    <row r="1" ht="12.75">
      <c r="A1" t="s">
        <v>14</v>
      </c>
    </row>
    <row r="2" ht="12.75">
      <c r="G2" t="s">
        <v>18</v>
      </c>
    </row>
    <row r="3" spans="1:7" ht="38.25">
      <c r="A3" s="1"/>
      <c r="B3" s="2" t="s">
        <v>12</v>
      </c>
      <c r="C3" s="2" t="s">
        <v>13</v>
      </c>
      <c r="D3">
        <v>3310200000</v>
      </c>
      <c r="E3" s="4">
        <f>D3-C7</f>
        <v>2502532000</v>
      </c>
      <c r="G3" s="4">
        <f>SUM(G4:G7)</f>
        <v>295732000</v>
      </c>
    </row>
    <row r="4" spans="1:7" ht="12.75">
      <c r="A4" s="1" t="s">
        <v>0</v>
      </c>
      <c r="B4" s="3">
        <v>201917000</v>
      </c>
      <c r="C4" s="3">
        <v>201917000</v>
      </c>
      <c r="D4" s="3">
        <v>201917000</v>
      </c>
      <c r="F4">
        <f>D3/12</f>
        <v>275850000</v>
      </c>
      <c r="G4" s="4">
        <f>F4-B4</f>
        <v>73933000</v>
      </c>
    </row>
    <row r="5" spans="1:7" ht="12.75">
      <c r="A5" s="1" t="s">
        <v>1</v>
      </c>
      <c r="B5" s="3">
        <v>201917000</v>
      </c>
      <c r="C5" s="3">
        <f>SUM(C4+B5)</f>
        <v>403834000</v>
      </c>
      <c r="D5" s="3">
        <v>201917000</v>
      </c>
      <c r="F5">
        <v>275850000</v>
      </c>
      <c r="G5" s="4">
        <f>F5-B5</f>
        <v>73933000</v>
      </c>
    </row>
    <row r="6" spans="1:7" ht="12.75">
      <c r="A6" s="1" t="s">
        <v>2</v>
      </c>
      <c r="B6" s="3">
        <v>201917000</v>
      </c>
      <c r="C6" s="3">
        <f>SUM(C5+B6)</f>
        <v>605751000</v>
      </c>
      <c r="D6" s="3">
        <v>201917000</v>
      </c>
      <c r="F6">
        <v>275850000</v>
      </c>
      <c r="G6" s="4">
        <f>F6-B6</f>
        <v>73933000</v>
      </c>
    </row>
    <row r="7" spans="1:7" ht="12.75">
      <c r="A7" s="1" t="s">
        <v>3</v>
      </c>
      <c r="B7" s="3">
        <v>201917000</v>
      </c>
      <c r="C7" s="3">
        <f>SUM(C6+B7)</f>
        <v>807668000</v>
      </c>
      <c r="D7" s="3">
        <v>201917000</v>
      </c>
      <c r="F7">
        <v>275850000</v>
      </c>
      <c r="G7" s="4">
        <f>F7-B7</f>
        <v>73933000</v>
      </c>
    </row>
    <row r="8" spans="1:6" ht="12.75">
      <c r="A8" s="1" t="s">
        <v>4</v>
      </c>
      <c r="B8" s="3">
        <v>313000000</v>
      </c>
      <c r="C8" s="3">
        <f>C7+D8</f>
        <v>1379250000</v>
      </c>
      <c r="D8" s="4">
        <f>G3+F8</f>
        <v>571582000</v>
      </c>
      <c r="F8">
        <v>275850000</v>
      </c>
    </row>
    <row r="9" spans="1:6" ht="12.75">
      <c r="A9" s="1" t="s">
        <v>5</v>
      </c>
      <c r="B9" s="3">
        <v>312817000</v>
      </c>
      <c r="C9" s="3">
        <f aca="true" t="shared" si="0" ref="C9:C14">C8+D9</f>
        <v>1655100000</v>
      </c>
      <c r="D9" s="4">
        <v>275850000</v>
      </c>
      <c r="F9">
        <v>275850000</v>
      </c>
    </row>
    <row r="10" spans="1:6" ht="12.75">
      <c r="A10" s="1" t="s">
        <v>6</v>
      </c>
      <c r="B10" s="3">
        <v>312817000</v>
      </c>
      <c r="C10" s="3">
        <f t="shared" si="0"/>
        <v>1930950000</v>
      </c>
      <c r="D10" s="4">
        <v>275850000</v>
      </c>
      <c r="F10">
        <v>275850000</v>
      </c>
    </row>
    <row r="11" spans="1:6" ht="12.75">
      <c r="A11" s="1" t="s">
        <v>7</v>
      </c>
      <c r="B11" s="3">
        <v>312817000</v>
      </c>
      <c r="C11" s="3">
        <f t="shared" si="0"/>
        <v>2206800000</v>
      </c>
      <c r="D11" s="4">
        <v>275850000</v>
      </c>
      <c r="F11">
        <v>275850000</v>
      </c>
    </row>
    <row r="12" spans="1:6" ht="12.75">
      <c r="A12" s="1" t="s">
        <v>8</v>
      </c>
      <c r="B12" s="3">
        <v>312817000</v>
      </c>
      <c r="C12" s="3">
        <f t="shared" si="0"/>
        <v>2482650000</v>
      </c>
      <c r="D12" s="4">
        <v>275850000</v>
      </c>
      <c r="F12">
        <v>275850000</v>
      </c>
    </row>
    <row r="13" spans="1:6" ht="12.75">
      <c r="A13" s="1" t="s">
        <v>9</v>
      </c>
      <c r="B13" s="3">
        <v>312817000</v>
      </c>
      <c r="C13" s="3">
        <f t="shared" si="0"/>
        <v>2758500000</v>
      </c>
      <c r="D13" s="4">
        <v>275850000</v>
      </c>
      <c r="F13">
        <v>275850000</v>
      </c>
    </row>
    <row r="14" spans="1:6" ht="12.75">
      <c r="A14" s="1" t="s">
        <v>10</v>
      </c>
      <c r="B14" s="3">
        <v>312817000</v>
      </c>
      <c r="C14" s="3">
        <f t="shared" si="0"/>
        <v>3034350000</v>
      </c>
      <c r="D14" s="4">
        <v>275850000</v>
      </c>
      <c r="F14">
        <v>275850000</v>
      </c>
    </row>
    <row r="15" spans="1:6" ht="12.75">
      <c r="A15" s="1" t="s">
        <v>11</v>
      </c>
      <c r="B15" s="3">
        <v>312637000</v>
      </c>
      <c r="C15" s="3">
        <f>C14+D14</f>
        <v>3310200000</v>
      </c>
      <c r="D15" s="4">
        <v>275850000</v>
      </c>
      <c r="F15">
        <v>275850000</v>
      </c>
    </row>
    <row r="16" ht="12.75">
      <c r="D16" s="4">
        <f>SUM(D4:D15)</f>
        <v>3310200000</v>
      </c>
    </row>
    <row r="25" spans="2:5" ht="12.75">
      <c r="B25" t="s">
        <v>16</v>
      </c>
      <c r="E25" t="s">
        <v>17</v>
      </c>
    </row>
    <row r="27" ht="12.75">
      <c r="B27" t="s">
        <v>15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4:C10"/>
  <sheetViews>
    <sheetView zoomScalePageLayoutView="0" workbookViewId="0" topLeftCell="A1">
      <selection activeCell="C11" sqref="C11"/>
    </sheetView>
  </sheetViews>
  <sheetFormatPr defaultColWidth="9.140625" defaultRowHeight="12.75"/>
  <cols>
    <col min="3" max="3" width="30.421875" style="0" customWidth="1"/>
  </cols>
  <sheetData>
    <row r="4" ht="12.75">
      <c r="C4">
        <f>35176901/36951642</f>
        <v>0.951971254755066</v>
      </c>
    </row>
    <row r="8" ht="12.75">
      <c r="C8">
        <v>4005170000</v>
      </c>
    </row>
    <row r="9" ht="12.75">
      <c r="C9">
        <v>35200650</v>
      </c>
    </row>
    <row r="10" ht="12.75">
      <c r="C10">
        <f>C8/C9</f>
        <v>113.78113756422111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4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25.5">
      <c r="B1" s="20" t="s">
        <v>54</v>
      </c>
      <c r="C1" s="20"/>
      <c r="D1" s="24"/>
      <c r="E1" s="24"/>
      <c r="F1" s="24"/>
    </row>
    <row r="2" spans="2:6" ht="12.75">
      <c r="B2" s="20" t="s">
        <v>55</v>
      </c>
      <c r="C2" s="20"/>
      <c r="D2" s="24"/>
      <c r="E2" s="24"/>
      <c r="F2" s="24"/>
    </row>
    <row r="3" spans="2:6" ht="12.75">
      <c r="B3" s="21"/>
      <c r="C3" s="21"/>
      <c r="D3" s="25"/>
      <c r="E3" s="25"/>
      <c r="F3" s="25"/>
    </row>
    <row r="4" spans="2:6" ht="51">
      <c r="B4" s="21" t="s">
        <v>56</v>
      </c>
      <c r="C4" s="21"/>
      <c r="D4" s="25"/>
      <c r="E4" s="25"/>
      <c r="F4" s="25"/>
    </row>
    <row r="5" spans="2:6" ht="12.75">
      <c r="B5" s="21"/>
      <c r="C5" s="21"/>
      <c r="D5" s="25"/>
      <c r="E5" s="25"/>
      <c r="F5" s="25"/>
    </row>
    <row r="6" spans="2:6" ht="12.75">
      <c r="B6" s="20" t="s">
        <v>57</v>
      </c>
      <c r="C6" s="20"/>
      <c r="D6" s="24"/>
      <c r="E6" s="24" t="s">
        <v>58</v>
      </c>
      <c r="F6" s="24" t="s">
        <v>59</v>
      </c>
    </row>
    <row r="7" spans="2:6" ht="13.5" thickBot="1">
      <c r="B7" s="21"/>
      <c r="C7" s="21"/>
      <c r="D7" s="25"/>
      <c r="E7" s="25"/>
      <c r="F7" s="25"/>
    </row>
    <row r="8" spans="2:6" ht="39" thickBot="1">
      <c r="B8" s="22" t="s">
        <v>60</v>
      </c>
      <c r="C8" s="23"/>
      <c r="D8" s="26"/>
      <c r="E8" s="26">
        <v>1</v>
      </c>
      <c r="F8" s="27" t="s">
        <v>61</v>
      </c>
    </row>
    <row r="9" spans="2:6" ht="12.75">
      <c r="B9" s="21"/>
      <c r="C9" s="21"/>
      <c r="D9" s="25"/>
      <c r="E9" s="25"/>
      <c r="F9" s="25"/>
    </row>
    <row r="10" spans="2:6" ht="12.75">
      <c r="B10" s="21"/>
      <c r="C10" s="21"/>
      <c r="D10" s="25"/>
      <c r="E10" s="25"/>
      <c r="F10" s="25"/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3">
      <selection activeCell="A1" sqref="A1:IV16384"/>
    </sheetView>
  </sheetViews>
  <sheetFormatPr defaultColWidth="9.140625" defaultRowHeight="12.75"/>
  <cols>
    <col min="1" max="1" width="23.421875" style="5" customWidth="1"/>
    <col min="2" max="2" width="14.57421875" style="5" customWidth="1"/>
    <col min="3" max="3" width="16.28125" style="0" customWidth="1"/>
    <col min="4" max="4" width="17.140625" style="13" customWidth="1"/>
    <col min="5" max="5" width="16.57421875" style="13" customWidth="1"/>
    <col min="6" max="6" width="15.8515625" style="13" customWidth="1"/>
    <col min="7" max="7" width="12.7109375" style="0" bestFit="1" customWidth="1"/>
    <col min="8" max="8" width="11.00390625" style="0" bestFit="1" customWidth="1"/>
    <col min="9" max="9" width="18.421875" style="0" customWidth="1"/>
    <col min="10" max="10" width="11.140625" style="0" bestFit="1" customWidth="1"/>
    <col min="11" max="11" width="10.00390625" style="0" bestFit="1" customWidth="1"/>
  </cols>
  <sheetData>
    <row r="1" spans="1:6" ht="12.75">
      <c r="A1" s="65" t="s">
        <v>19</v>
      </c>
      <c r="B1" s="65"/>
      <c r="C1" s="65"/>
      <c r="D1" s="65"/>
      <c r="E1" s="65"/>
      <c r="F1" s="65"/>
    </row>
    <row r="2" spans="1:6" ht="15.75" customHeight="1">
      <c r="A2" s="65"/>
      <c r="B2" s="65"/>
      <c r="C2" s="65"/>
      <c r="D2" s="65"/>
      <c r="E2" s="65"/>
      <c r="F2" s="65"/>
    </row>
    <row r="3" spans="1:6" ht="15.75" customHeight="1">
      <c r="A3" s="79" t="s">
        <v>20</v>
      </c>
      <c r="B3" s="67"/>
      <c r="C3" s="67"/>
      <c r="D3" s="67"/>
      <c r="E3" s="67"/>
      <c r="F3" s="67"/>
    </row>
    <row r="4" spans="1:9" ht="52.5" customHeight="1">
      <c r="A4" s="68" t="s">
        <v>67</v>
      </c>
      <c r="B4" s="69"/>
      <c r="C4" s="69"/>
      <c r="D4" s="69"/>
      <c r="E4" s="69"/>
      <c r="F4" s="69"/>
      <c r="G4" s="6"/>
      <c r="H4" s="5"/>
      <c r="I4" s="5"/>
    </row>
    <row r="5" spans="1:9" ht="15" customHeight="1">
      <c r="A5" s="77"/>
      <c r="B5" s="78"/>
      <c r="C5" s="78"/>
      <c r="D5" s="78"/>
      <c r="E5" s="78"/>
      <c r="F5" s="78"/>
      <c r="G5" s="6"/>
      <c r="H5" s="5"/>
      <c r="I5" s="5"/>
    </row>
    <row r="6" spans="1:9" ht="16.5" customHeight="1">
      <c r="A6" s="7"/>
      <c r="B6" s="8"/>
      <c r="C6" s="8"/>
      <c r="D6" s="12"/>
      <c r="E6" s="12"/>
      <c r="F6" s="12"/>
      <c r="G6" s="9"/>
      <c r="H6" s="5"/>
      <c r="I6" s="5"/>
    </row>
    <row r="7" spans="3:7" ht="12.75">
      <c r="C7" s="40" t="s">
        <v>71</v>
      </c>
      <c r="D7" s="41" t="s">
        <v>72</v>
      </c>
      <c r="G7" s="4"/>
    </row>
    <row r="8" spans="1:7" ht="44.25" customHeight="1">
      <c r="A8" s="28" t="s">
        <v>21</v>
      </c>
      <c r="B8" s="28" t="s">
        <v>44</v>
      </c>
      <c r="C8" s="28" t="s">
        <v>51</v>
      </c>
      <c r="D8" s="28" t="s">
        <v>68</v>
      </c>
      <c r="E8" s="28"/>
      <c r="F8" s="28"/>
      <c r="G8" s="4"/>
    </row>
    <row r="9" spans="1:7" s="11" customFormat="1" ht="45" customHeight="1">
      <c r="A9" s="29" t="s">
        <v>80</v>
      </c>
      <c r="B9" s="30">
        <v>6</v>
      </c>
      <c r="C9" s="32" t="s">
        <v>38</v>
      </c>
      <c r="D9" s="32" t="s">
        <v>69</v>
      </c>
      <c r="E9" s="32" t="s">
        <v>81</v>
      </c>
      <c r="F9" s="32"/>
      <c r="G9" s="10"/>
    </row>
    <row r="10" spans="1:7" s="11" customFormat="1" ht="50.25" customHeight="1">
      <c r="A10" s="29" t="s">
        <v>79</v>
      </c>
      <c r="B10" s="30"/>
      <c r="C10" s="32"/>
      <c r="D10" s="32"/>
      <c r="E10" s="32" t="s">
        <v>82</v>
      </c>
      <c r="F10" s="32"/>
      <c r="G10" s="10"/>
    </row>
    <row r="11" spans="1:7" s="11" customFormat="1" ht="45" customHeight="1">
      <c r="A11" s="29" t="s">
        <v>85</v>
      </c>
      <c r="B11" s="30"/>
      <c r="C11" s="32"/>
      <c r="D11" s="32"/>
      <c r="E11" s="32" t="s">
        <v>86</v>
      </c>
      <c r="F11" s="32"/>
      <c r="G11" s="10"/>
    </row>
    <row r="12" spans="1:7" s="11" customFormat="1" ht="45" customHeight="1">
      <c r="A12" s="29" t="s">
        <v>87</v>
      </c>
      <c r="B12" s="30"/>
      <c r="C12" s="32"/>
      <c r="D12" s="32"/>
      <c r="E12" s="32" t="s">
        <v>88</v>
      </c>
      <c r="F12" s="32"/>
      <c r="G12" s="10"/>
    </row>
    <row r="13" spans="1:7" s="11" customFormat="1" ht="66.75" customHeight="1">
      <c r="A13" s="29" t="s">
        <v>22</v>
      </c>
      <c r="B13" s="30">
        <v>12</v>
      </c>
      <c r="C13" s="31" t="s">
        <v>23</v>
      </c>
      <c r="D13" s="31" t="s">
        <v>23</v>
      </c>
      <c r="E13" s="31" t="s">
        <v>77</v>
      </c>
      <c r="F13" s="31"/>
      <c r="G13" s="10"/>
    </row>
    <row r="14" spans="1:7" s="11" customFormat="1" ht="45" customHeight="1">
      <c r="A14" s="29" t="s">
        <v>25</v>
      </c>
      <c r="B14" s="30">
        <v>2</v>
      </c>
      <c r="C14" s="31" t="s">
        <v>28</v>
      </c>
      <c r="D14" s="31" t="s">
        <v>28</v>
      </c>
      <c r="E14" s="31" t="s">
        <v>84</v>
      </c>
      <c r="F14" s="31"/>
      <c r="G14" s="10"/>
    </row>
    <row r="15" spans="1:7" s="11" customFormat="1" ht="45" customHeight="1">
      <c r="A15" s="29" t="s">
        <v>26</v>
      </c>
      <c r="B15" s="30">
        <v>2</v>
      </c>
      <c r="C15" s="31" t="s">
        <v>27</v>
      </c>
      <c r="D15" s="31" t="s">
        <v>27</v>
      </c>
      <c r="E15" s="31"/>
      <c r="F15" s="31"/>
      <c r="G15" s="10"/>
    </row>
    <row r="16" spans="1:7" s="11" customFormat="1" ht="45" customHeight="1">
      <c r="A16" s="29" t="s">
        <v>29</v>
      </c>
      <c r="B16" s="30">
        <v>1</v>
      </c>
      <c r="C16" s="31" t="s">
        <v>30</v>
      </c>
      <c r="D16" s="31" t="s">
        <v>30</v>
      </c>
      <c r="E16" s="31" t="s">
        <v>78</v>
      </c>
      <c r="F16" s="31"/>
      <c r="G16" s="10"/>
    </row>
    <row r="17" spans="1:7" s="11" customFormat="1" ht="69" customHeight="1">
      <c r="A17" s="29" t="s">
        <v>31</v>
      </c>
      <c r="B17" s="30">
        <v>4</v>
      </c>
      <c r="C17" s="31" t="s">
        <v>53</v>
      </c>
      <c r="D17" s="31" t="s">
        <v>53</v>
      </c>
      <c r="E17" s="31" t="s">
        <v>83</v>
      </c>
      <c r="F17" s="31"/>
      <c r="G17" s="10"/>
    </row>
    <row r="18" spans="1:7" s="11" customFormat="1" ht="45" customHeight="1">
      <c r="A18" s="29" t="s">
        <v>32</v>
      </c>
      <c r="B18" s="30">
        <v>2</v>
      </c>
      <c r="C18" s="31" t="s">
        <v>33</v>
      </c>
      <c r="D18" s="31" t="s">
        <v>33</v>
      </c>
      <c r="E18" s="31"/>
      <c r="F18" s="31"/>
      <c r="G18" s="10"/>
    </row>
    <row r="19" spans="1:7" s="11" customFormat="1" ht="45" customHeight="1">
      <c r="A19" s="29" t="s">
        <v>73</v>
      </c>
      <c r="B19" s="30"/>
      <c r="C19" s="31"/>
      <c r="D19" s="31"/>
      <c r="E19" s="31" t="s">
        <v>74</v>
      </c>
      <c r="F19" s="31"/>
      <c r="G19" s="10"/>
    </row>
    <row r="20" spans="1:7" s="11" customFormat="1" ht="68.25" customHeight="1">
      <c r="A20" s="29" t="s">
        <v>35</v>
      </c>
      <c r="B20" s="30">
        <v>6</v>
      </c>
      <c r="C20" s="31" t="s">
        <v>63</v>
      </c>
      <c r="D20" s="31" t="s">
        <v>70</v>
      </c>
      <c r="E20" s="31" t="s">
        <v>75</v>
      </c>
      <c r="F20" s="31"/>
      <c r="G20" s="10"/>
    </row>
    <row r="21" spans="1:10" s="11" customFormat="1" ht="45" customHeight="1">
      <c r="A21" s="29" t="s">
        <v>36</v>
      </c>
      <c r="B21" s="30">
        <v>2</v>
      </c>
      <c r="C21" s="31" t="s">
        <v>37</v>
      </c>
      <c r="D21" s="31" t="s">
        <v>37</v>
      </c>
      <c r="E21" s="31" t="s">
        <v>76</v>
      </c>
      <c r="F21" s="31"/>
      <c r="G21" s="10"/>
      <c r="J21" s="10"/>
    </row>
    <row r="22" spans="1:11" s="18" customFormat="1" ht="14.25">
      <c r="A22" s="14"/>
      <c r="B22" s="14"/>
      <c r="C22" s="15"/>
      <c r="D22" s="16"/>
      <c r="E22" s="16"/>
      <c r="F22" s="16"/>
      <c r="G22" s="17"/>
      <c r="K22" s="19"/>
    </row>
    <row r="23" spans="1:9" s="18" customFormat="1" ht="33" customHeight="1">
      <c r="A23" s="70" t="s">
        <v>45</v>
      </c>
      <c r="B23" s="60"/>
      <c r="C23" s="60"/>
      <c r="D23" s="60"/>
      <c r="E23" s="60"/>
      <c r="F23" s="60"/>
      <c r="G23" s="17"/>
      <c r="I23" s="17"/>
    </row>
    <row r="24" spans="1:7" s="18" customFormat="1" ht="10.5" customHeight="1">
      <c r="A24" s="70" t="s">
        <v>65</v>
      </c>
      <c r="B24" s="60"/>
      <c r="C24" s="60"/>
      <c r="D24" s="60"/>
      <c r="E24" s="60"/>
      <c r="F24" s="60"/>
      <c r="G24" s="17"/>
    </row>
    <row r="25" spans="1:7" s="18" customFormat="1" ht="19.5" customHeight="1">
      <c r="A25" s="60"/>
      <c r="B25" s="60"/>
      <c r="C25" s="60"/>
      <c r="D25" s="60"/>
      <c r="E25" s="60"/>
      <c r="F25" s="60"/>
      <c r="G25" s="17"/>
    </row>
    <row r="26" spans="1:9" ht="24" customHeight="1">
      <c r="A26" s="59" t="s">
        <v>64</v>
      </c>
      <c r="B26" s="60"/>
      <c r="C26" s="60"/>
      <c r="D26" s="60"/>
      <c r="E26" s="60"/>
      <c r="F26" s="60"/>
      <c r="I26" s="4"/>
    </row>
    <row r="27" spans="1:9" s="18" customFormat="1" ht="28.5" customHeight="1">
      <c r="A27" s="14"/>
      <c r="B27" s="42"/>
      <c r="C27" s="43"/>
      <c r="D27" s="44"/>
      <c r="E27" s="44"/>
      <c r="F27" s="44"/>
      <c r="I27" s="17"/>
    </row>
    <row r="28" spans="1:9" s="18" customFormat="1" ht="35.25" customHeight="1">
      <c r="A28" s="61"/>
      <c r="B28" s="61"/>
      <c r="C28" s="61"/>
      <c r="D28" s="61"/>
      <c r="E28" s="61"/>
      <c r="F28" s="80"/>
      <c r="I28" s="17"/>
    </row>
    <row r="29" spans="1:9" s="18" customFormat="1" ht="18" customHeight="1">
      <c r="A29" s="62"/>
      <c r="B29" s="63"/>
      <c r="C29" s="45"/>
      <c r="D29" s="45"/>
      <c r="E29" s="45"/>
      <c r="F29" s="45"/>
      <c r="I29" s="17"/>
    </row>
    <row r="30" spans="1:6" s="18" customFormat="1" ht="18" customHeight="1">
      <c r="A30" s="64"/>
      <c r="B30" s="63"/>
      <c r="C30" s="46"/>
      <c r="D30" s="46"/>
      <c r="E30" s="46"/>
      <c r="F30" s="47"/>
    </row>
    <row r="31" spans="1:6" s="18" customFormat="1" ht="12.75">
      <c r="A31" s="48"/>
      <c r="B31" s="48"/>
      <c r="D31" s="49"/>
      <c r="E31" s="49"/>
      <c r="F31" s="49"/>
    </row>
  </sheetData>
  <sheetProtection/>
  <mergeCells count="10">
    <mergeCell ref="A26:F26"/>
    <mergeCell ref="A28:F28"/>
    <mergeCell ref="A29:B29"/>
    <mergeCell ref="A30:B30"/>
    <mergeCell ref="A1:F2"/>
    <mergeCell ref="A3:F3"/>
    <mergeCell ref="A4:F4"/>
    <mergeCell ref="A5:F5"/>
    <mergeCell ref="A23:F23"/>
    <mergeCell ref="A24:F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Marejka František;410;225131441</dc:creator>
  <cp:keywords/>
  <dc:description/>
  <cp:lastModifiedBy>Tvrdý David</cp:lastModifiedBy>
  <cp:lastPrinted>2015-01-09T10:14:48Z</cp:lastPrinted>
  <dcterms:created xsi:type="dcterms:W3CDTF">2007-04-12T10:49:15Z</dcterms:created>
  <dcterms:modified xsi:type="dcterms:W3CDTF">2015-03-02T10:05:40Z</dcterms:modified>
  <cp:category/>
  <cp:version/>
  <cp:contentType/>
  <cp:contentStatus/>
</cp:coreProperties>
</file>